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'Лист1'!$B$7</definedName>
    <definedName name="OLE_LINK4" localSheetId="0">'Лист1'!#REF!</definedName>
    <definedName name="_xlnm.Print_Titles" localSheetId="0">'Лист1'!$12:$12</definedName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<sst xmlns="http://schemas.openxmlformats.org/spreadsheetml/2006/main" count="102" uniqueCount="102">
  <si>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</si>
  <si>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</si>
  <si>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</si>
  <si>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</si>
  <si>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</si>
  <si>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</si>
  <si>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</si>
  <si>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</si>
  <si>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</si>
  <si>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</si>
  <si>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</si>
  <si>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</si>
  <si>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</si>
  <si>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</si>
  <si>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</si>
  <si>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</si>
  <si>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</si>
  <si>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</si>
  <si>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</si>
  <si>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</si>
  <si>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</si>
  <si>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</si>
  <si>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</si>
  <si>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</si>
  <si>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</si>
  <si>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</si>
  <si>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</si>
  <si>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</si>
  <si>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</si>
  <si>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</si>
  <si>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</si>
  <si>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</si>
  <si>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</si>
  <si>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</si>
  <si>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</si>
  <si>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</si>
  <si>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</si>
  <si>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</si>
  <si>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</si>
  <si>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</si>
  <si>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</si>
  <si>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</si>
  <si>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</si>
  <si>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</si>
  <si>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</si>
  <si>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</si>
  <si>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</si>
  <si>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</si>
  <si>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</si>
  <si>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</si>
  <si>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</si>
  <si>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</si>
  <si>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</si>
  <si>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</si>
  <si>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</si>
  <si>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</si>
  <si>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</si>
  <si>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</si>
  <si>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</si>
  <si>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</si>
  <si>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</si>
  <si>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</si>
  <si>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</si>
  <si>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</si>
  <si>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</si>
  <si>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</si>
  <si>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</si>
  <si>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</si>
  <si>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</si>
  <si>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</si>
  <si>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</si>
  <si>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</si>
  <si>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</si>
  <si>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</si>
  <si>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</si>
  <si>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</si>
  <si>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</si>
  <si>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</si>
  <si>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</si>
  <si>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</si>
  <si>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</si>
  <si>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</si>
  <si>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</si>
  <si>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</si>
  <si>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</si>
  <si>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</si>
  <si>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</si>
  <si>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</si>
  <si>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</si>
  <si>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</si>
  <si>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</si>
  <si>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</si>
  <si>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</si>
  <si>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Приложение 1 к Решению Думы</t>
  </si>
  <si>
    <t>Исполненно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</si>
  <si>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</si>
  <si>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</si>
  <si>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</si>
  <si>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</si>
  <si>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</si>
  <si>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1 06 00000 00 0000 000</t>
  </si>
  <si>
    <t>№ 488 от 28.11.2013г.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</si>
</sst>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6"/>
  <sheetViews>
    <sheetView tabSelected="1" zoomScaleSheetLayoutView="75" workbookViewId="0" topLeftCell="A1">
      <selection activeCell="C10" sqref="C10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4" width="17.75390625" style="1" customWidth="1"/>
    <col min="5" max="5" width="15.75390625" style="1" customWidth="1"/>
    <col min="6" max="16384" width="9.125" style="1" customWidth="1"/>
  </cols>
  <sheetData>
    <row r="1" spans="2:5" ht="12.75" customHeight="1">
      <c r="B1" s="52" t="s">
        <v>93</v>
      </c>
      <c r="C1" s="52"/>
      <c r="D1" s="52"/>
      <c r="E1" s="52"/>
    </row>
    <row r="2" spans="2:5" ht="12.75" customHeight="1">
      <c r="B2" s="52" t="s">
        <v>25</v>
      </c>
      <c r="C2" s="52"/>
      <c r="D2" s="52"/>
      <c r="E2" s="52"/>
    </row>
    <row r="3" spans="2:5" ht="12.75" customHeight="1">
      <c r="B3" s="52" t="s">
        <v>101</v>
      </c>
      <c r="C3" s="52"/>
      <c r="D3" s="52"/>
      <c r="E3" s="52"/>
    </row>
    <row r="4" spans="2:3" ht="16.5">
      <c r="B4" s="6"/>
      <c r="C4" s="6"/>
    </row>
    <row r="6" spans="1:3" ht="18.75" customHeight="1">
      <c r="A6" s="3"/>
      <c r="B6" s="19" t="s">
        <v>24</v>
      </c>
      <c r="C6" s="20"/>
    </row>
    <row r="7" spans="1:3" ht="22.5" customHeight="1">
      <c r="A7" s="1"/>
      <c r="B7" s="19" t="s">
        <v>90</v>
      </c>
      <c r="C7" s="20"/>
    </row>
    <row r="8" spans="1:3" ht="27" customHeight="1">
      <c r="A8" s="4"/>
      <c r="B8" s="5" t="s">
        <v>23</v>
      </c>
      <c r="C8" s="21"/>
    </row>
    <row r="9" spans="1:3" ht="39.75" customHeight="1" hidden="1">
      <c r="A9" s="6" t="s">
        <v>0</v>
      </c>
      <c r="B9" s="7"/>
      <c r="C9" s="22"/>
    </row>
    <row r="10" spans="1:5" ht="18.75">
      <c r="A10" s="15"/>
      <c r="B10" s="16"/>
      <c r="E10" s="23" t="s">
        <v>36</v>
      </c>
    </row>
    <row r="11" spans="1:5" ht="75" customHeight="1">
      <c r="A11" s="17" t="s">
        <v>1</v>
      </c>
      <c r="B11" s="17" t="s">
        <v>2</v>
      </c>
      <c r="C11" s="24" t="s">
        <v>3</v>
      </c>
      <c r="D11" s="24" t="s">
        <v>94</v>
      </c>
      <c r="E11" s="24" t="s">
        <v>95</v>
      </c>
    </row>
    <row r="12" spans="1:5" ht="16.5" customHeight="1">
      <c r="A12" s="18">
        <v>1</v>
      </c>
      <c r="B12" s="18">
        <v>2</v>
      </c>
      <c r="C12" s="27">
        <v>3</v>
      </c>
      <c r="D12" s="27">
        <v>3</v>
      </c>
      <c r="E12" s="27">
        <v>3</v>
      </c>
    </row>
    <row r="13" spans="1:5" ht="38.25" customHeight="1">
      <c r="A13" s="8" t="s">
        <v>4</v>
      </c>
      <c r="B13" s="9" t="s">
        <v>22</v>
      </c>
      <c r="C13" s="10">
        <f>C14+C16+C20+C21+C23+C24+C27+C29+C31+C33+C34</f>
        <v>220119.35</v>
      </c>
      <c r="D13" s="10">
        <f>D14+D16+D20+D21+D23+D24+D27+D29+D31+D33+D34</f>
        <v>143078.89</v>
      </c>
      <c r="E13" s="10">
        <f>D13/C13*100</f>
        <v>65.000596267434</v>
      </c>
    </row>
    <row r="14" spans="1:5" ht="19.5" customHeight="1">
      <c r="A14" s="8" t="s">
        <v>5</v>
      </c>
      <c r="B14" s="11" t="s">
        <v>6</v>
      </c>
      <c r="C14" s="12">
        <f>SUM(C15)</f>
        <v>181146.35</v>
      </c>
      <c r="D14" s="12">
        <f>SUM(D15)</f>
        <v>114286.32</v>
      </c>
      <c r="E14" s="12">
        <f aca="true" t="shared" si="0" ref="E14:E61">D14/C14*100</f>
        <v>63.090600500644925</v>
      </c>
    </row>
    <row r="15" spans="1:5" ht="20.25" customHeight="1">
      <c r="A15" s="8" t="s">
        <v>7</v>
      </c>
      <c r="B15" s="11" t="s">
        <v>8</v>
      </c>
      <c r="C15" s="12">
        <v>181146.35</v>
      </c>
      <c r="D15" s="12">
        <v>114286.32</v>
      </c>
      <c r="E15" s="12">
        <f t="shared" si="0"/>
        <v>63.090600500644925</v>
      </c>
    </row>
    <row r="16" spans="1:5" ht="18.75" customHeight="1">
      <c r="A16" s="8" t="s">
        <v>9</v>
      </c>
      <c r="B16" s="11" t="s">
        <v>10</v>
      </c>
      <c r="C16" s="12">
        <f>SUM(C17:C18)+C19</f>
        <v>10488</v>
      </c>
      <c r="D16" s="12">
        <f>SUM(D17:D18)+D19</f>
        <v>8273.06</v>
      </c>
      <c r="E16" s="12">
        <f t="shared" si="0"/>
        <v>78.88119755911518</v>
      </c>
    </row>
    <row r="17" spans="1:5" ht="38.25" customHeight="1">
      <c r="A17" s="8" t="s">
        <v>38</v>
      </c>
      <c r="B17" s="11" t="s">
        <v>26</v>
      </c>
      <c r="C17" s="12">
        <v>8919</v>
      </c>
      <c r="D17" s="12">
        <v>7006.85</v>
      </c>
      <c r="E17" s="12">
        <f t="shared" si="0"/>
        <v>78.5609373248122</v>
      </c>
    </row>
    <row r="18" spans="1:5" ht="22.5" customHeight="1">
      <c r="A18" s="8" t="s">
        <v>39</v>
      </c>
      <c r="B18" s="11" t="s">
        <v>11</v>
      </c>
      <c r="C18" s="12">
        <v>1349</v>
      </c>
      <c r="D18" s="12">
        <v>1128.41</v>
      </c>
      <c r="E18" s="12">
        <f t="shared" si="0"/>
        <v>83.64788732394366</v>
      </c>
    </row>
    <row r="19" spans="1:5" ht="77.25" customHeight="1">
      <c r="A19" s="8" t="s">
        <v>91</v>
      </c>
      <c r="B19" s="47" t="s">
        <v>92</v>
      </c>
      <c r="C19" s="12">
        <v>220</v>
      </c>
      <c r="D19" s="12">
        <v>137.8</v>
      </c>
      <c r="E19" s="12">
        <f t="shared" si="0"/>
        <v>62.63636363636365</v>
      </c>
    </row>
    <row r="20" spans="1:5" ht="18.75" customHeight="1">
      <c r="A20" s="28" t="s">
        <v>100</v>
      </c>
      <c r="B20" s="48" t="s">
        <v>99</v>
      </c>
      <c r="C20" s="12">
        <v>0</v>
      </c>
      <c r="D20" s="12">
        <v>5.47</v>
      </c>
      <c r="E20" s="12">
        <v>0</v>
      </c>
    </row>
    <row r="21" spans="1:5" ht="22.5" customHeight="1">
      <c r="A21" s="28" t="s">
        <v>12</v>
      </c>
      <c r="B21" s="11" t="s">
        <v>34</v>
      </c>
      <c r="C21" s="12">
        <f>SUM(C22)</f>
        <v>2300</v>
      </c>
      <c r="D21" s="12">
        <f>SUM(D22)</f>
        <v>1896.15</v>
      </c>
      <c r="E21" s="12">
        <f t="shared" si="0"/>
        <v>82.44130434782609</v>
      </c>
    </row>
    <row r="22" spans="1:5" ht="94.5" customHeight="1">
      <c r="A22" s="28" t="s">
        <v>27</v>
      </c>
      <c r="B22" s="31" t="s">
        <v>40</v>
      </c>
      <c r="C22" s="12">
        <v>2300</v>
      </c>
      <c r="D22" s="12">
        <v>1896.15</v>
      </c>
      <c r="E22" s="12">
        <f t="shared" si="0"/>
        <v>82.44130434782609</v>
      </c>
    </row>
    <row r="23" spans="1:5" ht="55.5" customHeight="1">
      <c r="A23" s="28" t="s">
        <v>97</v>
      </c>
      <c r="B23" s="31" t="s">
        <v>98</v>
      </c>
      <c r="C23" s="33">
        <v>0</v>
      </c>
      <c r="D23" s="33">
        <v>400.95</v>
      </c>
      <c r="E23" s="12">
        <v>0</v>
      </c>
    </row>
    <row r="24" spans="1:5" ht="75.75" customHeight="1">
      <c r="A24" s="28" t="s">
        <v>13</v>
      </c>
      <c r="B24" s="49" t="s">
        <v>14</v>
      </c>
      <c r="C24" s="33">
        <f>SUM(C25:C26)</f>
        <v>17417</v>
      </c>
      <c r="D24" s="33">
        <f>SUM(D25:D26)</f>
        <v>13409.39</v>
      </c>
      <c r="E24" s="12">
        <f t="shared" si="0"/>
        <v>76.9902394212551</v>
      </c>
    </row>
    <row r="25" spans="1:5" ht="132" customHeight="1">
      <c r="A25" s="34" t="s">
        <v>41</v>
      </c>
      <c r="B25" s="31" t="s">
        <v>42</v>
      </c>
      <c r="C25" s="12">
        <v>16500</v>
      </c>
      <c r="D25" s="12">
        <v>12603.83</v>
      </c>
      <c r="E25" s="12">
        <f t="shared" si="0"/>
        <v>76.38684848484849</v>
      </c>
    </row>
    <row r="26" spans="1:5" ht="113.25" customHeight="1">
      <c r="A26" s="28" t="s">
        <v>28</v>
      </c>
      <c r="B26" s="29" t="s">
        <v>37</v>
      </c>
      <c r="C26" s="12">
        <v>917</v>
      </c>
      <c r="D26" s="12">
        <v>805.56</v>
      </c>
      <c r="E26" s="12">
        <f t="shared" si="0"/>
        <v>87.8473282442748</v>
      </c>
    </row>
    <row r="27" spans="1:5" ht="39.75" customHeight="1">
      <c r="A27" s="28" t="s">
        <v>15</v>
      </c>
      <c r="B27" s="11" t="s">
        <v>16</v>
      </c>
      <c r="C27" s="12">
        <f>SUM(C28)</f>
        <v>1720</v>
      </c>
      <c r="D27" s="12">
        <f>SUM(D28)</f>
        <v>1322.64</v>
      </c>
      <c r="E27" s="12">
        <f t="shared" si="0"/>
        <v>76.89767441860465</v>
      </c>
    </row>
    <row r="28" spans="1:5" ht="39.75" customHeight="1">
      <c r="A28" s="28" t="s">
        <v>17</v>
      </c>
      <c r="B28" s="11" t="s">
        <v>18</v>
      </c>
      <c r="C28" s="12">
        <v>1720</v>
      </c>
      <c r="D28" s="12">
        <v>1322.64</v>
      </c>
      <c r="E28" s="12">
        <f t="shared" si="0"/>
        <v>76.89767441860465</v>
      </c>
    </row>
    <row r="29" spans="1:5" ht="57" customHeight="1">
      <c r="A29" s="35" t="s">
        <v>35</v>
      </c>
      <c r="B29" s="32" t="s">
        <v>43</v>
      </c>
      <c r="C29" s="33">
        <f>SUM(C30)</f>
        <v>400</v>
      </c>
      <c r="D29" s="33">
        <f>SUM(D30)</f>
        <v>269.76</v>
      </c>
      <c r="E29" s="12">
        <f t="shared" si="0"/>
        <v>67.44</v>
      </c>
    </row>
    <row r="30" spans="1:5" ht="39.75" customHeight="1">
      <c r="A30" s="34" t="s">
        <v>44</v>
      </c>
      <c r="B30" s="29" t="s">
        <v>45</v>
      </c>
      <c r="C30" s="12">
        <v>400</v>
      </c>
      <c r="D30" s="12">
        <v>269.76</v>
      </c>
      <c r="E30" s="12">
        <f t="shared" si="0"/>
        <v>67.44</v>
      </c>
    </row>
    <row r="31" spans="1:5" ht="58.5" customHeight="1">
      <c r="A31" s="28" t="s">
        <v>19</v>
      </c>
      <c r="B31" s="11" t="s">
        <v>29</v>
      </c>
      <c r="C31" s="12">
        <f>SUM(C32)</f>
        <v>1300</v>
      </c>
      <c r="D31" s="12">
        <f>SUM(D32)</f>
        <v>1087.27</v>
      </c>
      <c r="E31" s="12">
        <f t="shared" si="0"/>
        <v>83.63615384615385</v>
      </c>
    </row>
    <row r="32" spans="1:5" ht="74.25" customHeight="1">
      <c r="A32" s="34" t="s">
        <v>46</v>
      </c>
      <c r="B32" s="29" t="s">
        <v>47</v>
      </c>
      <c r="C32" s="12">
        <v>1300</v>
      </c>
      <c r="D32" s="12">
        <v>1087.27</v>
      </c>
      <c r="E32" s="12">
        <f t="shared" si="0"/>
        <v>83.63615384615385</v>
      </c>
    </row>
    <row r="33" spans="1:5" ht="38.25" customHeight="1">
      <c r="A33" s="28" t="s">
        <v>20</v>
      </c>
      <c r="B33" s="11" t="s">
        <v>21</v>
      </c>
      <c r="C33" s="12">
        <v>5288</v>
      </c>
      <c r="D33" s="12">
        <v>2123.34</v>
      </c>
      <c r="E33" s="12">
        <f t="shared" si="0"/>
        <v>40.15393343419063</v>
      </c>
    </row>
    <row r="34" spans="1:5" ht="20.25" customHeight="1">
      <c r="A34" s="30" t="s">
        <v>30</v>
      </c>
      <c r="B34" s="11" t="s">
        <v>31</v>
      </c>
      <c r="C34" s="12">
        <f>SUM(C35)</f>
        <v>60</v>
      </c>
      <c r="D34" s="12">
        <f>SUM(D35)</f>
        <v>4.54</v>
      </c>
      <c r="E34" s="12">
        <f t="shared" si="0"/>
        <v>7.566666666666667</v>
      </c>
    </row>
    <row r="35" spans="1:5" ht="39.75" customHeight="1">
      <c r="A35" s="30" t="s">
        <v>32</v>
      </c>
      <c r="B35" s="11" t="s">
        <v>33</v>
      </c>
      <c r="C35" s="12">
        <v>60</v>
      </c>
      <c r="D35" s="12">
        <v>4.54</v>
      </c>
      <c r="E35" s="12">
        <f t="shared" si="0"/>
        <v>7.566666666666667</v>
      </c>
    </row>
    <row r="36" spans="1:5" ht="37.5">
      <c r="A36" s="8" t="s">
        <v>48</v>
      </c>
      <c r="B36" s="9" t="s">
        <v>49</v>
      </c>
      <c r="C36" s="10">
        <f>C37</f>
        <v>251261.32</v>
      </c>
      <c r="D36" s="10">
        <f>D37+D60</f>
        <v>177289.57</v>
      </c>
      <c r="E36" s="10">
        <f t="shared" si="0"/>
        <v>70.55983388131528</v>
      </c>
    </row>
    <row r="37" spans="1:5" ht="56.25">
      <c r="A37" s="8" t="s">
        <v>50</v>
      </c>
      <c r="B37" s="11" t="s">
        <v>51</v>
      </c>
      <c r="C37" s="12">
        <f>C38+C40+C44+C59</f>
        <v>251261.32</v>
      </c>
      <c r="D37" s="12">
        <f>D38+D40+D44+D59</f>
        <v>177901.23</v>
      </c>
      <c r="E37" s="12">
        <f t="shared" si="0"/>
        <v>70.80326967955116</v>
      </c>
    </row>
    <row r="38" spans="1:5" ht="37.5">
      <c r="A38" s="8" t="s">
        <v>52</v>
      </c>
      <c r="B38" s="11" t="s">
        <v>53</v>
      </c>
      <c r="C38" s="12">
        <f>C39</f>
        <v>0</v>
      </c>
      <c r="D38" s="12">
        <f>D39</f>
        <v>0</v>
      </c>
      <c r="E38" s="12">
        <v>0</v>
      </c>
    </row>
    <row r="39" spans="1:5" ht="56.25">
      <c r="A39" s="36" t="s">
        <v>54</v>
      </c>
      <c r="B39" s="37" t="s">
        <v>55</v>
      </c>
      <c r="C39" s="38">
        <v>0</v>
      </c>
      <c r="D39" s="38">
        <v>0</v>
      </c>
      <c r="E39" s="12">
        <v>0</v>
      </c>
    </row>
    <row r="40" spans="1:5" ht="56.25">
      <c r="A40" s="8" t="s">
        <v>56</v>
      </c>
      <c r="B40" s="11" t="s">
        <v>57</v>
      </c>
      <c r="C40" s="12">
        <f>C41+C43+C42</f>
        <v>13723.07</v>
      </c>
      <c r="D40" s="12">
        <f>D41+D43+D42</f>
        <v>9418.41</v>
      </c>
      <c r="E40" s="12">
        <f t="shared" si="0"/>
        <v>68.63194605871719</v>
      </c>
    </row>
    <row r="41" spans="1:5" ht="93.75">
      <c r="A41" s="8" t="s">
        <v>58</v>
      </c>
      <c r="B41" s="11" t="s">
        <v>59</v>
      </c>
      <c r="C41" s="12">
        <v>0</v>
      </c>
      <c r="D41" s="12">
        <v>0</v>
      </c>
      <c r="E41" s="12">
        <v>0</v>
      </c>
    </row>
    <row r="42" spans="1:5" ht="56.25">
      <c r="A42" s="8" t="s">
        <v>60</v>
      </c>
      <c r="B42" s="11" t="s">
        <v>61</v>
      </c>
      <c r="C42" s="12">
        <v>625.07</v>
      </c>
      <c r="D42" s="12">
        <v>625.07</v>
      </c>
      <c r="E42" s="12">
        <f t="shared" si="0"/>
        <v>100</v>
      </c>
    </row>
    <row r="43" spans="1:5" ht="37.5">
      <c r="A43" s="8" t="s">
        <v>62</v>
      </c>
      <c r="B43" s="11" t="s">
        <v>63</v>
      </c>
      <c r="C43" s="12">
        <v>13098</v>
      </c>
      <c r="D43" s="12">
        <v>8793.34</v>
      </c>
      <c r="E43" s="12">
        <f t="shared" si="0"/>
        <v>67.13498244006719</v>
      </c>
    </row>
    <row r="44" spans="1:5" ht="56.25">
      <c r="A44" s="36" t="s">
        <v>64</v>
      </c>
      <c r="B44" s="11" t="s">
        <v>65</v>
      </c>
      <c r="C44" s="12">
        <f>C45+C46+C47+C48+C49+C50+C58</f>
        <v>237256.7</v>
      </c>
      <c r="D44" s="12">
        <f>D45+D46+D47+D48+D49+D50+D58</f>
        <v>168272.80000000002</v>
      </c>
      <c r="E44" s="12">
        <f t="shared" si="0"/>
        <v>70.92436167239956</v>
      </c>
    </row>
    <row r="45" spans="1:5" ht="93.75">
      <c r="A45" s="36" t="s">
        <v>66</v>
      </c>
      <c r="B45" s="39" t="s">
        <v>67</v>
      </c>
      <c r="C45" s="12">
        <v>0</v>
      </c>
      <c r="D45" s="12">
        <v>0</v>
      </c>
      <c r="E45" s="12">
        <v>0</v>
      </c>
    </row>
    <row r="46" spans="1:5" ht="56.25">
      <c r="A46" s="36" t="s">
        <v>68</v>
      </c>
      <c r="B46" s="11" t="s">
        <v>69</v>
      </c>
      <c r="C46" s="12">
        <v>1450</v>
      </c>
      <c r="D46" s="12">
        <v>1087.47</v>
      </c>
      <c r="E46" s="12">
        <f t="shared" si="0"/>
        <v>74.99793103448276</v>
      </c>
    </row>
    <row r="47" spans="1:5" ht="93.75">
      <c r="A47" s="36" t="s">
        <v>70</v>
      </c>
      <c r="B47" s="40" t="s">
        <v>71</v>
      </c>
      <c r="C47" s="12">
        <v>30.7</v>
      </c>
      <c r="D47" s="12">
        <v>30.7</v>
      </c>
      <c r="E47" s="12">
        <f t="shared" si="0"/>
        <v>100</v>
      </c>
    </row>
    <row r="48" spans="1:5" ht="75">
      <c r="A48" s="36" t="s">
        <v>72</v>
      </c>
      <c r="B48" s="11" t="s">
        <v>73</v>
      </c>
      <c r="C48" s="12">
        <v>1534.72</v>
      </c>
      <c r="D48" s="12">
        <v>1148.12</v>
      </c>
      <c r="E48" s="12">
        <f t="shared" si="0"/>
        <v>74.80973728106754</v>
      </c>
    </row>
    <row r="49" spans="1:5" ht="56.25">
      <c r="A49" s="36" t="s">
        <v>74</v>
      </c>
      <c r="B49" s="11" t="s">
        <v>75</v>
      </c>
      <c r="C49" s="12">
        <v>4999.6</v>
      </c>
      <c r="D49" s="12">
        <v>3511</v>
      </c>
      <c r="E49" s="12">
        <f t="shared" si="0"/>
        <v>70.22561804944395</v>
      </c>
    </row>
    <row r="50" spans="1:5" ht="56.25">
      <c r="A50" s="36" t="s">
        <v>76</v>
      </c>
      <c r="B50" s="11" t="s">
        <v>77</v>
      </c>
      <c r="C50" s="12">
        <f>SUM(C51:C57)</f>
        <v>226084.68000000002</v>
      </c>
      <c r="D50" s="12">
        <f>SUM(D51:D57)</f>
        <v>160295.51</v>
      </c>
      <c r="E50" s="12">
        <f t="shared" si="0"/>
        <v>70.90065103040153</v>
      </c>
    </row>
    <row r="51" spans="1:5" ht="112.5">
      <c r="A51" s="50"/>
      <c r="B51" s="41" t="s">
        <v>78</v>
      </c>
      <c r="C51" s="12">
        <v>199397</v>
      </c>
      <c r="D51" s="12">
        <v>141205.88</v>
      </c>
      <c r="E51" s="12">
        <f t="shared" si="0"/>
        <v>70.81645160157876</v>
      </c>
    </row>
    <row r="52" spans="1:5" ht="75">
      <c r="A52" s="50"/>
      <c r="B52" s="42" t="s">
        <v>79</v>
      </c>
      <c r="C52" s="12">
        <v>774.13</v>
      </c>
      <c r="D52" s="12">
        <v>402.39</v>
      </c>
      <c r="E52" s="12">
        <f t="shared" si="0"/>
        <v>51.97964166225311</v>
      </c>
    </row>
    <row r="53" spans="1:5" ht="93.75">
      <c r="A53" s="50"/>
      <c r="B53" s="39" t="s">
        <v>80</v>
      </c>
      <c r="C53" s="12">
        <v>19065</v>
      </c>
      <c r="D53" s="12">
        <v>14301</v>
      </c>
      <c r="E53" s="12">
        <f t="shared" si="0"/>
        <v>75.01180173092054</v>
      </c>
    </row>
    <row r="54" spans="1:5" ht="281.25">
      <c r="A54" s="50"/>
      <c r="B54" s="41" t="s">
        <v>81</v>
      </c>
      <c r="C54" s="12">
        <v>359</v>
      </c>
      <c r="D54" s="12">
        <v>192.59</v>
      </c>
      <c r="E54" s="12">
        <f t="shared" si="0"/>
        <v>53.64623955431755</v>
      </c>
    </row>
    <row r="55" spans="1:5" ht="112.5">
      <c r="A55" s="50"/>
      <c r="B55" s="41" t="s">
        <v>82</v>
      </c>
      <c r="C55" s="12">
        <v>521.85</v>
      </c>
      <c r="D55" s="12">
        <v>377.03</v>
      </c>
      <c r="E55" s="12">
        <f t="shared" si="0"/>
        <v>72.24873047810672</v>
      </c>
    </row>
    <row r="56" spans="1:5" ht="75">
      <c r="A56" s="50"/>
      <c r="B56" s="39" t="s">
        <v>83</v>
      </c>
      <c r="C56" s="12">
        <v>5335</v>
      </c>
      <c r="D56" s="12">
        <v>3336.22</v>
      </c>
      <c r="E56" s="12">
        <f t="shared" si="0"/>
        <v>62.53458294283036</v>
      </c>
    </row>
    <row r="57" spans="1:5" ht="56.25">
      <c r="A57" s="51"/>
      <c r="B57" s="41" t="s">
        <v>84</v>
      </c>
      <c r="C57" s="12">
        <v>632.7</v>
      </c>
      <c r="D57" s="12">
        <v>480.4</v>
      </c>
      <c r="E57" s="12">
        <f t="shared" si="0"/>
        <v>75.92856013908644</v>
      </c>
    </row>
    <row r="58" spans="1:5" ht="150">
      <c r="A58" s="36" t="s">
        <v>85</v>
      </c>
      <c r="B58" s="39" t="s">
        <v>86</v>
      </c>
      <c r="C58" s="12">
        <v>3157</v>
      </c>
      <c r="D58" s="12">
        <v>2200</v>
      </c>
      <c r="E58" s="12">
        <f t="shared" si="0"/>
        <v>69.68641114982579</v>
      </c>
    </row>
    <row r="59" spans="1:5" ht="112.5">
      <c r="A59" s="36" t="s">
        <v>87</v>
      </c>
      <c r="B59" s="43" t="s">
        <v>88</v>
      </c>
      <c r="C59" s="12">
        <v>281.55</v>
      </c>
      <c r="D59" s="12">
        <v>210.02</v>
      </c>
      <c r="E59" s="12">
        <f t="shared" si="0"/>
        <v>74.59421061978334</v>
      </c>
    </row>
    <row r="60" spans="1:5" ht="76.5" customHeight="1">
      <c r="A60" s="36"/>
      <c r="B60" s="43" t="s">
        <v>96</v>
      </c>
      <c r="C60" s="12">
        <v>0</v>
      </c>
      <c r="D60" s="12">
        <v>-611.66</v>
      </c>
      <c r="E60" s="12">
        <v>0</v>
      </c>
    </row>
    <row r="61" spans="1:5" ht="18.75">
      <c r="A61" s="44"/>
      <c r="B61" s="45" t="s">
        <v>89</v>
      </c>
      <c r="C61" s="46">
        <f>C13+C36</f>
        <v>471380.67000000004</v>
      </c>
      <c r="D61" s="46">
        <f>D13+D36</f>
        <v>320368.46</v>
      </c>
      <c r="E61" s="12">
        <f t="shared" si="0"/>
        <v>67.96385180580272</v>
      </c>
    </row>
    <row r="62" spans="1:3" ht="12.75">
      <c r="A62" s="13"/>
      <c r="B62" s="2"/>
      <c r="C62" s="25"/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</sheetData>
  <sheetProtection/>
  <mergeCells count="4">
    <mergeCell ref="A51:A57"/>
    <mergeCell ref="B1:E1"/>
    <mergeCell ref="B2:E2"/>
    <mergeCell ref="B3:E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2013-08-09T04:47:49Z</cp:lastPrinted>
  <dcterms:created xsi:type="dcterms:W3CDTF">2005-08-18T04:46:17Z</dcterms:created>
  <dcterms:modified xsi:type="dcterms:W3CDTF">2013-11-28T23:08:40Z</dcterms:modified>
  <cp:category/>
  <cp:version/>
  <cp:contentType/>
  <cp:contentStatus/>
</cp:coreProperties>
</file>